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Спецификация к прил 1.2 " sheetId="1" r:id="rId1"/>
    <sheet name="График доставки к прил 1.2 " sheetId="3" r:id="rId2"/>
    <sheet name="XLR_NoRangeSheet" sheetId="2" state="veryHidden" r:id="rId3"/>
  </sheets>
  <definedNames>
    <definedName name="Query1">'Спецификация к прил 1.2 '!$A$7:$Z$17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1.2 '!$A$26:$M$26</definedName>
    <definedName name="XLR_ERRNAMESTR" hidden="1">XLR_NoRangeSheet!$B$5</definedName>
    <definedName name="XLR_VERSION" hidden="1">XLR_NoRangeSheet!$A$5</definedName>
    <definedName name="_xlnm.Print_Area" localSheetId="0">'Спецификация к прил 1.2 '!$A$1:$M$37</definedName>
  </definedNames>
  <calcPr calcId="124519"/>
</workbook>
</file>

<file path=xl/calcChain.xml><?xml version="1.0" encoding="utf-8"?>
<calcChain xmlns="http://schemas.openxmlformats.org/spreadsheetml/2006/main">
  <c r="I45" i="3"/>
  <c r="I36"/>
  <c r="J36"/>
  <c r="I28"/>
  <c r="I62" l="1"/>
  <c r="I54"/>
  <c r="J45"/>
  <c r="D19"/>
  <c r="J19"/>
  <c r="I19"/>
  <c r="J28"/>
  <c r="I15"/>
  <c r="J15"/>
  <c r="F15"/>
  <c r="I12"/>
  <c r="J12"/>
  <c r="F12"/>
  <c r="I9"/>
  <c r="I6"/>
  <c r="J9"/>
  <c r="F9"/>
  <c r="J6"/>
  <c r="F6"/>
  <c r="J16" i="1"/>
  <c r="J15"/>
  <c r="J14"/>
  <c r="J13"/>
  <c r="J12"/>
  <c r="J11"/>
  <c r="J10"/>
  <c r="J9"/>
  <c r="J8"/>
  <c r="J7"/>
  <c r="L8" l="1"/>
  <c r="M8" s="1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7"/>
  <c r="L17" l="1"/>
  <c r="M7"/>
  <c r="M17" s="1"/>
  <c r="D62" i="3"/>
  <c r="E62"/>
  <c r="F62"/>
  <c r="G62"/>
  <c r="H62"/>
  <c r="J62"/>
  <c r="D54"/>
  <c r="E54"/>
  <c r="F54"/>
  <c r="G54"/>
  <c r="H54"/>
  <c r="J54"/>
  <c r="D45"/>
  <c r="E45"/>
  <c r="F45"/>
  <c r="G45"/>
  <c r="H45"/>
  <c r="D36"/>
  <c r="E36"/>
  <c r="F36"/>
  <c r="G36"/>
  <c r="H36"/>
  <c r="D28"/>
  <c r="E28"/>
  <c r="F28"/>
  <c r="G28"/>
  <c r="H28"/>
  <c r="E19"/>
  <c r="F19"/>
  <c r="G19"/>
  <c r="H19"/>
  <c r="D15"/>
  <c r="E15"/>
  <c r="G15"/>
  <c r="H15"/>
  <c r="D12"/>
  <c r="E12"/>
  <c r="G12"/>
  <c r="H12"/>
  <c r="D9"/>
  <c r="E9"/>
  <c r="G9"/>
  <c r="H9"/>
  <c r="D6"/>
  <c r="E6"/>
  <c r="G6"/>
  <c r="H6"/>
  <c r="B16" i="1" l="1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<sst xmlns="http://schemas.openxmlformats.org/spreadsheetml/2006/main" count="260" uniqueCount="94">
  <si>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</si>
  <si>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</si>
  <si>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</si>
  <si>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</si>
  <si>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</si>
  <si>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</si>
  <si>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</si>
  <si>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</si>
  <si>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</si>
  <si>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</si>
  <si>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</si>
  <si>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</si>
  <si>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</si>
  <si>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</si>
  <si>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</si>
  <si>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</si>
  <si>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</si>
  <si>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</si>
  <si>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</si>
  <si>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</si>
  <si>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</si>
  <si>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</si>
  <si>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</si>
  <si>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</si>
  <si>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</si>
  <si>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</si>
  <si>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</si>
  <si>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</si>
  <si>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</si>
  <si>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</si>
  <si>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</si>
  <si>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</si>
  <si>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</si>
  <si>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</si>
  <si>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КАБЕЛЬ КСПЗП 1*4*0,9</t>
  </si>
  <si>
    <t>КАБЕЛЬ КЦПППВП 10*2*0,5</t>
  </si>
  <si>
    <t>КАБЕЛЬ КЦПППВП 100*2*0,5</t>
  </si>
  <si>
    <t>КАБЕЛЬ КЦПППВП 20*2*0,5</t>
  </si>
  <si>
    <t>КАБЕЛЬ КЦПППВП 30*2*0,5</t>
  </si>
  <si>
    <t>КАБЕЛЬ КЦПППВП 50*2*0,5</t>
  </si>
  <si>
    <t>КАБЕЛЬ КЦППЭПЗ 10*2*0,4</t>
  </si>
  <si>
    <t>КАБЕЛЬ КЦППЭПЗ 20*2*0,4</t>
  </si>
  <si>
    <t>КАБЕЛЬ КЦППЭПЗ 30*2*0,4</t>
  </si>
  <si>
    <t>КАБЕЛЬ КЦППЭПЗ 50*2*0,4</t>
  </si>
  <si>
    <t>Приложение 1.2</t>
  </si>
  <si>
    <t>Поставщик обязан предоставить вместе с товаром следующие сопроводительные документы:</t>
  </si>
  <si>
    <t>1) протоколы испытаний</t>
  </si>
  <si>
    <t>2) техническое описание поставляемого Товара</t>
  </si>
  <si>
    <t>3) декларации о соответствии</t>
  </si>
  <si>
    <t>4) сертификаты соответствия</t>
  </si>
  <si>
    <t>Шиц Дмитрий Васильевич тел.(347) 221-55-97, эл.почта: d.shic@bashtel.ru</t>
  </si>
  <si>
    <t xml:space="preserve">В соответствии с техническими требованиями </t>
  </si>
  <si>
    <t>Транспортировка товара осуществляется автомобильным транспортом, за счет Поставщика.</t>
  </si>
  <si>
    <t>не менее 24 месяцев</t>
  </si>
  <si>
    <t>Марка кабеля:</t>
  </si>
  <si>
    <t>ед. изм</t>
  </si>
  <si>
    <t>Филиал</t>
  </si>
  <si>
    <t>Адрес и контактное лицо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</si>
  <si>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</si>
  <si>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</si>
  <si>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</si>
  <si>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</si>
  <si>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</si>
  <si>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</si>
  <si>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</si>
  <si>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Стерлитамакский МУЭС</t>
  </si>
  <si>
    <t>Сибайский МУЭС</t>
  </si>
  <si>
    <t>Бирский МУЭС</t>
  </si>
  <si>
    <t>Центр технической эксплуатации</t>
  </si>
  <si>
    <t>Белорецкий МУЭС</t>
  </si>
  <si>
    <t>Мелеузовский МУЭС</t>
  </si>
  <si>
    <t>Месягутовский МУЭС</t>
  </si>
  <si>
    <t>Туймазинский МУЭС</t>
  </si>
  <si>
    <t xml:space="preserve">1 кв </t>
  </si>
  <si>
    <t xml:space="preserve">2 кв </t>
  </si>
  <si>
    <t xml:space="preserve">3кв 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</si>
  <si>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</si>
  <si>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</si>
  <si>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 xml:space="preserve">г.Белорецк ул. Ленина д.41
Кузнецов Дмитрий Николаевич                                                          т .раб 8(34792) 5-12-35.сот 8-9051808865
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</si>
  <si>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</si>
  <si>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</si>
  <si>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 xml:space="preserve"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284-85-60
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</si>
  <si>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</si>
  <si>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</si>
  <si>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 xml:space="preserve">г.Мелеуз .ул.Воровского д.2
Киреева Венера т.р 8(34764)33025,                                                      сот 8-9371692391
</t>
  </si>
  <si>
    <t>г.Бирск ул Бурновская д.10 
Ульданов Флюр Халяфович  сот 8-9272381395                               Зам директора Юрий Алексеевич 89173483781</t>
  </si>
  <si>
    <t xml:space="preserve">с.Месягутово  ул.Коммунистическая  д24
Крылосов Виктор Сергеевич. сот.89196068131
Фазылов Вадим Салимович                    сот.  8-906-375-6161-гл.инженер
</t>
  </si>
  <si>
    <t xml:space="preserve">итого </t>
  </si>
  <si>
    <t>График доставки к прил 1.2 ООЭСКиСД</t>
  </si>
  <si>
    <t>г.Уфа ул .Каспийская, д. 14
Иксанова Флюра Сагитовна   сот. 8-905-352-77-79</t>
  </si>
  <si>
    <t>ЦАУ</t>
  </si>
  <si>
    <t>Предельная сумма лота составляет:  27 021 884,95  руб. с НДС.</t>
  </si>
  <si>
    <t xml:space="preserve">Наименование товара поставщика </t>
  </si>
  <si>
    <t>1кв.: до 06.03.2015г.; 2кв.: до 01.06.2015г., 3 кв до 15.07.2015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</si>
</sst>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49" fontId="7" fillId="0" borderId="15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wrapText="1"/>
    </xf>
    <xf numFmtId="0" fontId="7" fillId="0" borderId="21" xfId="0" applyFont="1" applyBorder="1" applyAlignment="1">
      <alignment wrapText="1"/>
    </xf>
    <xf numFmtId="49" fontId="7" fillId="0" borderId="2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wrapText="1"/>
    </xf>
    <xf numFmtId="165" fontId="2" fillId="0" borderId="26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wrapText="1"/>
    </xf>
    <xf numFmtId="165" fontId="0" fillId="0" borderId="1" xfId="0" applyNumberFormat="1" applyBorder="1" applyAlignment="1">
      <alignment horizontal="left" vertical="top"/>
    </xf>
    <xf numFmtId="165" fontId="6" fillId="0" borderId="15" xfId="0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15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wrapText="1"/>
    </xf>
    <xf numFmtId="165" fontId="2" fillId="0" borderId="15" xfId="0" applyNumberFormat="1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165" fontId="2" fillId="0" borderId="2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7" xfId="0" applyFont="1" applyBorder="1" applyAlignment="1">
      <alignment horizontal="left"/>
    </xf>
    <xf numFmtId="49" fontId="6" fillId="0" borderId="14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3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6" fillId="0" borderId="20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wrapText="1"/>
    </xf>
    <xf numFmtId="0" fontId="7" fillId="0" borderId="28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7" fillId="0" borderId="16" xfId="0" applyFont="1" applyBorder="1" applyAlignment="1">
      <alignment horizontal="center" wrapText="1"/>
    </xf>
    <xf numFmtId="165" fontId="6" fillId="0" borderId="15" xfId="0" applyNumberFormat="1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center" vertical="center"/>
    </xf>
    <xf numFmtId="165" fontId="6" fillId="0" borderId="23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37"/>
  <sheetViews>
    <sheetView tabSelected="1" view="pageBreakPreview" zoomScale="82" zoomScaleNormal="75" zoomScaleSheetLayoutView="82" workbookViewId="0">
      <selection activeCell="A34" sqref="A34:XFD37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2.7109375" style="9" customWidth="1"/>
    <col min="5" max="5" width="28.7109375" customWidth="1"/>
    <col min="10" max="10" width="12.85546875" customWidth="1"/>
    <col min="11" max="11" width="19.5703125" style="6" customWidth="1"/>
    <col min="12" max="12" width="19.85546875" style="6" customWidth="1"/>
    <col min="13" max="13" width="18.28515625" style="8" customWidth="1"/>
    <col min="22" max="25" width="9.140625" style="9"/>
  </cols>
  <sheetData>
    <row r="1" spans="1:26">
      <c r="M1" s="16" t="s">
        <v>44</v>
      </c>
    </row>
    <row r="2" spans="1:26">
      <c r="B2" s="72" t="s">
        <v>8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26">
      <c r="B3" t="s">
        <v>19</v>
      </c>
      <c r="C3" s="20"/>
      <c r="D3" s="20"/>
      <c r="E3" s="19" t="s">
        <v>31</v>
      </c>
      <c r="G3" s="19"/>
    </row>
    <row r="4" spans="1:26" s="10" customFormat="1" ht="15" customHeight="1">
      <c r="B4" s="73" t="s">
        <v>0</v>
      </c>
      <c r="C4" s="73" t="s">
        <v>10</v>
      </c>
      <c r="D4" s="76" t="s">
        <v>92</v>
      </c>
      <c r="E4" s="73" t="s">
        <v>1</v>
      </c>
      <c r="F4" s="73" t="s">
        <v>9</v>
      </c>
      <c r="G4" s="75" t="s">
        <v>11</v>
      </c>
      <c r="H4" s="75"/>
      <c r="I4" s="75"/>
      <c r="J4" s="75"/>
      <c r="K4" s="82" t="s">
        <v>16</v>
      </c>
      <c r="L4" s="80" t="s">
        <v>17</v>
      </c>
      <c r="M4" s="74" t="s">
        <v>18</v>
      </c>
    </row>
    <row r="5" spans="1:26" s="11" customFormat="1" ht="64.5" customHeight="1">
      <c r="B5" s="73"/>
      <c r="C5" s="73"/>
      <c r="D5" s="77"/>
      <c r="E5" s="73"/>
      <c r="F5" s="73"/>
      <c r="G5" s="7" t="s">
        <v>12</v>
      </c>
      <c r="H5" s="7" t="s">
        <v>13</v>
      </c>
      <c r="I5" s="7" t="s">
        <v>14</v>
      </c>
      <c r="J5" s="7" t="s">
        <v>15</v>
      </c>
      <c r="K5" s="83"/>
      <c r="L5" s="81"/>
      <c r="M5" s="74"/>
    </row>
    <row r="6" spans="1:26" s="10" customFormat="1">
      <c r="B6" s="12">
        <v>1</v>
      </c>
      <c r="C6" s="12">
        <v>3</v>
      </c>
      <c r="D6" s="21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11</v>
      </c>
      <c r="K6" s="12">
        <v>12</v>
      </c>
      <c r="L6" s="12">
        <v>13</v>
      </c>
      <c r="M6" s="12">
        <v>14</v>
      </c>
    </row>
    <row r="7" spans="1:26" ht="30">
      <c r="A7" s="9"/>
      <c r="B7" s="5">
        <f t="shared" ref="B7:B16" si="0">ROW()-6</f>
        <v>1</v>
      </c>
      <c r="C7" s="1" t="s">
        <v>40</v>
      </c>
      <c r="D7" s="1"/>
      <c r="E7" s="1" t="s">
        <v>51</v>
      </c>
      <c r="F7" s="3" t="s">
        <v>33</v>
      </c>
      <c r="G7" s="40">
        <v>7.21</v>
      </c>
      <c r="H7" s="40">
        <v>8.69</v>
      </c>
      <c r="I7" s="63">
        <v>0</v>
      </c>
      <c r="J7" s="40">
        <f>SUM(G7:I7)</f>
        <v>15.899999999999999</v>
      </c>
      <c r="K7" s="4">
        <v>27000</v>
      </c>
      <c r="L7" s="4">
        <f>K7*J7</f>
        <v>429299.99999999994</v>
      </c>
      <c r="M7" s="4">
        <f>L7*1.18</f>
        <v>506573.99999999988</v>
      </c>
      <c r="N7" s="9"/>
      <c r="O7" s="9"/>
      <c r="P7" s="9"/>
      <c r="Q7" s="9"/>
      <c r="R7" s="9"/>
      <c r="S7" s="9"/>
      <c r="T7" s="9"/>
      <c r="U7" s="9"/>
      <c r="Z7" s="9"/>
    </row>
    <row r="8" spans="1:26" ht="30">
      <c r="A8" s="9"/>
      <c r="B8" s="5">
        <f t="shared" si="0"/>
        <v>2</v>
      </c>
      <c r="C8" s="1" t="s">
        <v>41</v>
      </c>
      <c r="D8" s="1"/>
      <c r="E8" s="1" t="s">
        <v>51</v>
      </c>
      <c r="F8" s="3" t="s">
        <v>33</v>
      </c>
      <c r="G8" s="40">
        <v>4.1500000000000004</v>
      </c>
      <c r="H8" s="40">
        <v>6.335</v>
      </c>
      <c r="I8" s="63">
        <v>3</v>
      </c>
      <c r="J8" s="40">
        <f t="shared" ref="J8:J16" si="1">SUM(G8:I8)</f>
        <v>13.484999999999999</v>
      </c>
      <c r="K8" s="4">
        <v>47900</v>
      </c>
      <c r="L8" s="4">
        <f t="shared" ref="L8:L16" si="2">K8*J8</f>
        <v>645931.5</v>
      </c>
      <c r="M8" s="4">
        <f t="shared" ref="M8:M16" si="3">L8*1.18</f>
        <v>762199.16999999993</v>
      </c>
      <c r="N8" s="9"/>
      <c r="O8" s="9"/>
      <c r="P8" s="9"/>
      <c r="Q8" s="9"/>
      <c r="R8" s="9"/>
      <c r="S8" s="9"/>
      <c r="T8" s="9"/>
      <c r="U8" s="9"/>
      <c r="Z8" s="9"/>
    </row>
    <row r="9" spans="1:26" s="9" customFormat="1" ht="30">
      <c r="B9" s="5">
        <f t="shared" si="0"/>
        <v>3</v>
      </c>
      <c r="C9" s="1" t="s">
        <v>42</v>
      </c>
      <c r="D9" s="1"/>
      <c r="E9" s="1" t="s">
        <v>51</v>
      </c>
      <c r="F9" s="3" t="s">
        <v>33</v>
      </c>
      <c r="G9" s="40">
        <v>2.85</v>
      </c>
      <c r="H9" s="40">
        <v>6.36</v>
      </c>
      <c r="I9" s="63">
        <v>3</v>
      </c>
      <c r="J9" s="40">
        <f t="shared" si="1"/>
        <v>12.21</v>
      </c>
      <c r="K9" s="4">
        <v>66100</v>
      </c>
      <c r="L9" s="4">
        <f t="shared" si="2"/>
        <v>807081</v>
      </c>
      <c r="M9" s="4">
        <f t="shared" si="3"/>
        <v>952355.58</v>
      </c>
    </row>
    <row r="10" spans="1:26" s="9" customFormat="1" ht="64.5" customHeight="1">
      <c r="B10" s="5">
        <f t="shared" si="0"/>
        <v>4</v>
      </c>
      <c r="C10" s="1" t="s">
        <v>43</v>
      </c>
      <c r="D10" s="1"/>
      <c r="E10" s="1" t="s">
        <v>51</v>
      </c>
      <c r="F10" s="3" t="s">
        <v>33</v>
      </c>
      <c r="G10" s="40">
        <v>0.78</v>
      </c>
      <c r="H10" s="40">
        <v>4.71</v>
      </c>
      <c r="I10" s="63">
        <v>3</v>
      </c>
      <c r="J10" s="40">
        <f t="shared" si="1"/>
        <v>8.49</v>
      </c>
      <c r="K10" s="4">
        <v>106000</v>
      </c>
      <c r="L10" s="4">
        <f t="shared" si="2"/>
        <v>899940</v>
      </c>
      <c r="M10" s="4">
        <f t="shared" si="3"/>
        <v>1061929.2</v>
      </c>
    </row>
    <row r="11" spans="1:26" ht="95.25" customHeight="1">
      <c r="A11" s="9"/>
      <c r="B11" s="5">
        <f t="shared" si="0"/>
        <v>5</v>
      </c>
      <c r="C11" s="1" t="s">
        <v>34</v>
      </c>
      <c r="D11" s="1"/>
      <c r="E11" s="1" t="s">
        <v>51</v>
      </c>
      <c r="F11" s="3" t="s">
        <v>33</v>
      </c>
      <c r="G11" s="40">
        <v>0</v>
      </c>
      <c r="H11" s="40">
        <v>9.6</v>
      </c>
      <c r="I11" s="40">
        <v>6</v>
      </c>
      <c r="J11" s="40">
        <f t="shared" si="1"/>
        <v>15.6</v>
      </c>
      <c r="K11" s="4">
        <v>29100</v>
      </c>
      <c r="L11" s="4">
        <f t="shared" si="2"/>
        <v>453960</v>
      </c>
      <c r="M11" s="4">
        <f t="shared" si="3"/>
        <v>535672.79999999993</v>
      </c>
      <c r="N11" s="9"/>
      <c r="O11" s="9"/>
      <c r="P11" s="9"/>
      <c r="Q11" s="9"/>
      <c r="R11" s="9"/>
      <c r="S11" s="9"/>
      <c r="T11" s="9"/>
      <c r="U11" s="9"/>
      <c r="Z11" s="9"/>
    </row>
    <row r="12" spans="1:26" ht="187.5" customHeight="1">
      <c r="A12" s="9"/>
      <c r="B12" s="5">
        <f t="shared" si="0"/>
        <v>6</v>
      </c>
      <c r="C12" s="1" t="s">
        <v>35</v>
      </c>
      <c r="D12" s="1"/>
      <c r="E12" s="1" t="s">
        <v>51</v>
      </c>
      <c r="F12" s="3" t="s">
        <v>33</v>
      </c>
      <c r="G12" s="40">
        <v>18.09</v>
      </c>
      <c r="H12" s="40">
        <v>19.312000000000001</v>
      </c>
      <c r="I12" s="63">
        <v>18.16</v>
      </c>
      <c r="J12" s="40">
        <f t="shared" si="1"/>
        <v>55.561999999999998</v>
      </c>
      <c r="K12" s="4">
        <v>66500</v>
      </c>
      <c r="L12" s="4">
        <f t="shared" si="2"/>
        <v>3694873</v>
      </c>
      <c r="M12" s="4">
        <f t="shared" si="3"/>
        <v>4359950.1399999997</v>
      </c>
      <c r="N12" s="9"/>
      <c r="O12" s="9"/>
      <c r="P12" s="9"/>
      <c r="Q12" s="9"/>
      <c r="R12" s="9"/>
      <c r="S12" s="9"/>
      <c r="T12" s="9"/>
      <c r="U12" s="9"/>
      <c r="Z12" s="9"/>
    </row>
    <row r="13" spans="1:26" ht="192.75" customHeight="1">
      <c r="A13" s="9"/>
      <c r="B13" s="5">
        <f t="shared" si="0"/>
        <v>7</v>
      </c>
      <c r="C13" s="1" t="s">
        <v>36</v>
      </c>
      <c r="D13" s="1"/>
      <c r="E13" s="1" t="s">
        <v>51</v>
      </c>
      <c r="F13" s="3" t="s">
        <v>33</v>
      </c>
      <c r="G13" s="40">
        <v>0.28000000000000003</v>
      </c>
      <c r="H13" s="40">
        <v>4.83</v>
      </c>
      <c r="I13" s="40">
        <v>0.67</v>
      </c>
      <c r="J13" s="40">
        <f t="shared" si="1"/>
        <v>5.78</v>
      </c>
      <c r="K13" s="4">
        <v>465700</v>
      </c>
      <c r="L13" s="4">
        <f t="shared" si="2"/>
        <v>2691746</v>
      </c>
      <c r="M13" s="4">
        <f t="shared" si="3"/>
        <v>3176260.28</v>
      </c>
      <c r="N13" s="9"/>
      <c r="O13" s="9"/>
      <c r="P13" s="9"/>
      <c r="Q13" s="9"/>
      <c r="R13" s="9"/>
      <c r="S13" s="9"/>
      <c r="T13" s="9"/>
      <c r="U13" s="9"/>
      <c r="Z13" s="9"/>
    </row>
    <row r="14" spans="1:26" ht="188.25" customHeight="1">
      <c r="A14" s="9"/>
      <c r="B14" s="5">
        <f t="shared" si="0"/>
        <v>8</v>
      </c>
      <c r="C14" s="1" t="s">
        <v>37</v>
      </c>
      <c r="D14" s="1"/>
      <c r="E14" s="1" t="s">
        <v>51</v>
      </c>
      <c r="F14" s="3" t="s">
        <v>33</v>
      </c>
      <c r="G14" s="40">
        <v>3.83</v>
      </c>
      <c r="H14" s="40">
        <v>23.25</v>
      </c>
      <c r="I14" s="63">
        <v>10.305</v>
      </c>
      <c r="J14" s="40">
        <f t="shared" si="1"/>
        <v>37.384999999999998</v>
      </c>
      <c r="K14" s="4">
        <v>107400</v>
      </c>
      <c r="L14" s="4">
        <f t="shared" si="2"/>
        <v>4015149</v>
      </c>
      <c r="M14" s="4">
        <f t="shared" si="3"/>
        <v>4737875.8199999994</v>
      </c>
      <c r="N14" s="9"/>
      <c r="O14" s="9"/>
      <c r="P14" s="9"/>
      <c r="Q14" s="9"/>
      <c r="R14" s="9"/>
      <c r="S14" s="9"/>
      <c r="T14" s="9"/>
      <c r="U14" s="9"/>
      <c r="Z14" s="9"/>
    </row>
    <row r="15" spans="1:26" ht="30">
      <c r="A15" s="9"/>
      <c r="B15" s="5">
        <f t="shared" si="0"/>
        <v>9</v>
      </c>
      <c r="C15" s="1" t="s">
        <v>38</v>
      </c>
      <c r="D15" s="1"/>
      <c r="E15" s="1" t="s">
        <v>51</v>
      </c>
      <c r="F15" s="3" t="s">
        <v>33</v>
      </c>
      <c r="G15" s="40">
        <v>8.1999999999999993</v>
      </c>
      <c r="H15" s="40">
        <v>10.65</v>
      </c>
      <c r="I15" s="63">
        <v>7.62</v>
      </c>
      <c r="J15" s="40">
        <f t="shared" si="1"/>
        <v>26.470000000000002</v>
      </c>
      <c r="K15" s="4">
        <v>151000</v>
      </c>
      <c r="L15" s="4">
        <f t="shared" si="2"/>
        <v>3996970.0000000005</v>
      </c>
      <c r="M15" s="4">
        <f t="shared" si="3"/>
        <v>4716424.6000000006</v>
      </c>
      <c r="N15" s="9"/>
      <c r="O15" s="9"/>
      <c r="P15" s="9"/>
      <c r="Q15" s="9"/>
      <c r="R15" s="9"/>
      <c r="S15" s="9"/>
      <c r="T15" s="9"/>
      <c r="U15" s="9"/>
      <c r="Z15" s="9"/>
    </row>
    <row r="16" spans="1:26" s="9" customFormat="1" ht="188.25" customHeight="1">
      <c r="B16" s="5">
        <f t="shared" si="0"/>
        <v>10</v>
      </c>
      <c r="C16" s="1" t="s">
        <v>39</v>
      </c>
      <c r="D16" s="1"/>
      <c r="E16" s="1" t="s">
        <v>51</v>
      </c>
      <c r="F16" s="3" t="s">
        <v>33</v>
      </c>
      <c r="G16" s="40">
        <v>2.33</v>
      </c>
      <c r="H16" s="40">
        <v>12.476000000000001</v>
      </c>
      <c r="I16" s="63">
        <v>6.95</v>
      </c>
      <c r="J16" s="40">
        <f t="shared" si="1"/>
        <v>21.756</v>
      </c>
      <c r="K16" s="4">
        <v>242000</v>
      </c>
      <c r="L16" s="4">
        <f t="shared" si="2"/>
        <v>5264952</v>
      </c>
      <c r="M16" s="4">
        <f t="shared" si="3"/>
        <v>6212643.3599999994</v>
      </c>
    </row>
    <row r="17" spans="1:26" s="9" customFormat="1">
      <c r="B17" s="13"/>
      <c r="C17" s="14"/>
      <c r="D17" s="14"/>
      <c r="E17" s="14"/>
      <c r="F17" s="15"/>
      <c r="G17" s="15"/>
      <c r="H17" s="15"/>
      <c r="I17" s="15"/>
      <c r="J17" s="15"/>
      <c r="K17" s="17"/>
      <c r="L17" s="18">
        <f>SUM(L7:L16)</f>
        <v>22899902.5</v>
      </c>
      <c r="M17" s="4">
        <f>SUM(M7:M16)</f>
        <v>27021884.949999999</v>
      </c>
    </row>
    <row r="18" spans="1:26" ht="19.5" customHeight="1">
      <c r="A18" s="9"/>
      <c r="B18" s="64" t="s">
        <v>91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9"/>
      <c r="O18" s="9"/>
      <c r="P18" s="9"/>
      <c r="Q18" s="9"/>
      <c r="R18" s="9"/>
      <c r="S18" s="9"/>
      <c r="T18" s="9"/>
      <c r="U18" s="9"/>
      <c r="Z18" s="9"/>
    </row>
    <row r="19" spans="1:26" s="9" customFormat="1" ht="19.5" customHeight="1">
      <c r="A19"/>
      <c r="B19" s="64" t="s">
        <v>2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/>
      <c r="O19"/>
      <c r="P19"/>
      <c r="Q19"/>
      <c r="R19"/>
      <c r="S19"/>
      <c r="T19"/>
      <c r="U19"/>
      <c r="Z19"/>
    </row>
    <row r="20" spans="1:26">
      <c r="B20" s="84" t="s">
        <v>3</v>
      </c>
      <c r="C20" s="84"/>
      <c r="D20" s="87" t="s">
        <v>93</v>
      </c>
      <c r="E20" s="86"/>
      <c r="F20" s="86"/>
      <c r="G20" s="86"/>
      <c r="H20" s="86"/>
      <c r="I20" s="86"/>
      <c r="J20" s="86"/>
      <c r="K20" s="86"/>
      <c r="L20" s="86"/>
      <c r="M20" s="86"/>
    </row>
    <row r="21" spans="1:26" s="9" customFormat="1" ht="20.25" customHeight="1">
      <c r="A21"/>
      <c r="B21" s="84" t="s">
        <v>4</v>
      </c>
      <c r="C21" s="84"/>
      <c r="D21" s="88" t="s">
        <v>52</v>
      </c>
      <c r="E21" s="89"/>
      <c r="F21" s="89"/>
      <c r="G21" s="89"/>
      <c r="H21" s="89"/>
      <c r="I21" s="89"/>
      <c r="J21" s="89"/>
      <c r="K21" s="89"/>
      <c r="L21" s="89"/>
      <c r="M21" s="89"/>
      <c r="N21" s="2"/>
      <c r="O21" s="2"/>
      <c r="P21" s="2"/>
      <c r="Q21" s="2"/>
      <c r="R21"/>
      <c r="S21"/>
      <c r="T21"/>
      <c r="U21"/>
      <c r="Z21"/>
    </row>
    <row r="22" spans="1:26" s="9" customFormat="1" ht="17.25" customHeight="1">
      <c r="B22" s="65" t="s">
        <v>5</v>
      </c>
      <c r="C22" s="66"/>
      <c r="D22" s="71" t="s">
        <v>45</v>
      </c>
      <c r="E22" s="71"/>
      <c r="F22" s="71"/>
      <c r="G22" s="71"/>
      <c r="H22" s="71"/>
      <c r="I22" s="71"/>
      <c r="J22" s="71"/>
      <c r="K22" s="71"/>
      <c r="L22" s="71"/>
      <c r="M22" s="71"/>
      <c r="N22" s="2"/>
      <c r="O22" s="2"/>
      <c r="P22" s="2"/>
      <c r="Q22" s="2"/>
    </row>
    <row r="23" spans="1:26" s="9" customFormat="1" ht="17.25" customHeight="1">
      <c r="B23" s="67"/>
      <c r="C23" s="68"/>
      <c r="D23" s="71" t="s">
        <v>46</v>
      </c>
      <c r="E23" s="71"/>
      <c r="F23" s="71"/>
      <c r="G23" s="71"/>
      <c r="H23" s="71"/>
      <c r="I23" s="71"/>
      <c r="J23" s="71"/>
      <c r="K23" s="71"/>
      <c r="L23" s="71"/>
      <c r="M23" s="71"/>
      <c r="N23" s="2"/>
      <c r="O23" s="2"/>
      <c r="P23" s="2"/>
      <c r="Q23" s="2"/>
    </row>
    <row r="24" spans="1:26" s="9" customFormat="1" ht="15.75" customHeight="1">
      <c r="B24" s="67"/>
      <c r="C24" s="68"/>
      <c r="D24" s="71" t="s">
        <v>47</v>
      </c>
      <c r="E24" s="71"/>
      <c r="F24" s="71"/>
      <c r="G24" s="71"/>
      <c r="H24" s="71"/>
      <c r="I24" s="71"/>
      <c r="J24" s="71"/>
      <c r="K24" s="71"/>
      <c r="L24" s="71"/>
      <c r="M24" s="71"/>
      <c r="N24" s="2"/>
      <c r="O24" s="2"/>
      <c r="P24" s="2"/>
      <c r="Q24" s="2"/>
    </row>
    <row r="25" spans="1:26" s="9" customFormat="1" ht="16.5" customHeight="1">
      <c r="B25" s="67"/>
      <c r="C25" s="68"/>
      <c r="D25" s="71" t="s">
        <v>48</v>
      </c>
      <c r="E25" s="71"/>
      <c r="F25" s="71"/>
      <c r="G25" s="71"/>
      <c r="H25" s="71"/>
      <c r="I25" s="71"/>
      <c r="J25" s="71"/>
      <c r="K25" s="71"/>
      <c r="L25" s="71"/>
      <c r="M25" s="71"/>
      <c r="N25" s="2"/>
      <c r="O25" s="2"/>
      <c r="P25" s="2"/>
      <c r="Q25" s="2"/>
    </row>
    <row r="26" spans="1:26" s="9" customFormat="1" ht="15" customHeight="1">
      <c r="B26" s="69"/>
      <c r="C26" s="70"/>
      <c r="D26" s="71" t="s">
        <v>49</v>
      </c>
      <c r="E26" s="71"/>
      <c r="F26" s="71"/>
      <c r="G26" s="71"/>
      <c r="H26" s="71"/>
      <c r="I26" s="71"/>
      <c r="J26" s="71"/>
      <c r="K26" s="71"/>
      <c r="L26" s="71"/>
      <c r="M26" s="71"/>
    </row>
    <row r="27" spans="1:26" s="9" customFormat="1">
      <c r="B27" s="78" t="s">
        <v>20</v>
      </c>
      <c r="C27" s="79"/>
      <c r="D27" s="85" t="s">
        <v>53</v>
      </c>
      <c r="E27" s="90"/>
      <c r="F27" s="90"/>
      <c r="G27" s="90"/>
      <c r="H27" s="90"/>
      <c r="I27" s="90"/>
      <c r="J27" s="90"/>
      <c r="K27" s="90"/>
      <c r="L27" s="90"/>
      <c r="M27" s="90"/>
    </row>
    <row r="28" spans="1:26" s="9" customFormat="1">
      <c r="B28" s="78" t="s">
        <v>21</v>
      </c>
      <c r="C28" s="79"/>
      <c r="D28" s="85" t="s">
        <v>22</v>
      </c>
      <c r="E28" s="86"/>
      <c r="F28" s="86"/>
      <c r="G28" s="86"/>
      <c r="H28" s="86"/>
      <c r="I28" s="86"/>
      <c r="J28" s="86"/>
      <c r="K28" s="86"/>
      <c r="L28" s="86"/>
      <c r="M28" s="86"/>
    </row>
    <row r="29" spans="1:26" s="9" customFormat="1">
      <c r="B29" s="78" t="s">
        <v>6</v>
      </c>
      <c r="C29" s="79"/>
      <c r="D29" s="71" t="s">
        <v>50</v>
      </c>
      <c r="E29" s="71"/>
      <c r="F29" s="71"/>
      <c r="G29" s="71"/>
      <c r="H29" s="71"/>
      <c r="I29" s="71"/>
      <c r="J29" s="71"/>
      <c r="K29" s="71"/>
      <c r="L29" s="71"/>
      <c r="M29" s="71"/>
    </row>
    <row r="30" spans="1:26" s="9" customFormat="1">
      <c r="B30" s="78" t="s">
        <v>7</v>
      </c>
      <c r="C30" s="79"/>
      <c r="D30" s="71" t="s">
        <v>50</v>
      </c>
      <c r="E30" s="71"/>
      <c r="F30" s="71"/>
      <c r="G30" s="71"/>
      <c r="H30" s="71"/>
      <c r="I30" s="71"/>
      <c r="J30" s="71"/>
      <c r="K30" s="71"/>
      <c r="L30" s="71"/>
      <c r="M30" s="71"/>
    </row>
    <row r="31" spans="1:26">
      <c r="A31" s="9"/>
      <c r="B31" s="22"/>
      <c r="C31" s="22"/>
      <c r="D31" s="22"/>
      <c r="E31" s="23"/>
      <c r="F31" s="23"/>
      <c r="G31" s="23"/>
      <c r="H31" s="23"/>
      <c r="I31" s="23"/>
      <c r="J31" s="23"/>
      <c r="K31" s="23"/>
      <c r="L31" s="23"/>
      <c r="M31" s="23"/>
    </row>
    <row r="32" spans="1:26">
      <c r="A32" s="9"/>
      <c r="B32" s="26"/>
      <c r="C32" s="26"/>
      <c r="D32" s="26"/>
      <c r="E32" s="26"/>
      <c r="F32" s="26"/>
      <c r="G32" s="9"/>
      <c r="H32" s="9"/>
      <c r="I32" s="9"/>
      <c r="J32" s="9"/>
      <c r="K32" s="9"/>
      <c r="L32" s="9"/>
      <c r="M32" s="9"/>
    </row>
    <row r="33" spans="2:26">
      <c r="B33" s="26"/>
      <c r="C33" s="26"/>
      <c r="D33" s="26"/>
      <c r="E33" s="26"/>
      <c r="F33" s="26"/>
      <c r="N33" s="9"/>
      <c r="O33" s="9"/>
      <c r="P33" s="9"/>
      <c r="Q33" s="9"/>
      <c r="R33" s="9"/>
      <c r="S33" s="9"/>
      <c r="T33" s="9"/>
      <c r="U33" s="9"/>
      <c r="Z33" s="9"/>
    </row>
    <row r="34" spans="2:26">
      <c r="B34" s="26"/>
      <c r="C34" s="26"/>
      <c r="D34" s="26"/>
      <c r="E34" s="26"/>
      <c r="F34" s="26"/>
    </row>
    <row r="35" spans="2:26">
      <c r="B35" s="26"/>
      <c r="C35" s="26"/>
      <c r="D35" s="26"/>
      <c r="E35" s="26"/>
      <c r="F35" s="26"/>
    </row>
    <row r="36" spans="2:26">
      <c r="B36" s="26"/>
      <c r="C36" s="26"/>
      <c r="D36" s="26"/>
      <c r="E36" s="26"/>
      <c r="F36" s="26"/>
    </row>
    <row r="37" spans="2:26">
      <c r="B37" s="26"/>
      <c r="C37" s="26"/>
      <c r="D37" s="26"/>
      <c r="E37" s="26"/>
      <c r="F37" s="26"/>
    </row>
  </sheetData>
  <mergeCells count="30">
    <mergeCell ref="B29:C29"/>
    <mergeCell ref="B30:C30"/>
    <mergeCell ref="L4:L5"/>
    <mergeCell ref="K4:K5"/>
    <mergeCell ref="D26:M26"/>
    <mergeCell ref="B20:C20"/>
    <mergeCell ref="B19:M19"/>
    <mergeCell ref="B28:C28"/>
    <mergeCell ref="B21:C21"/>
    <mergeCell ref="B27:C27"/>
    <mergeCell ref="D28:M28"/>
    <mergeCell ref="D29:M29"/>
    <mergeCell ref="D30:M30"/>
    <mergeCell ref="D20:M20"/>
    <mergeCell ref="D21:M21"/>
    <mergeCell ref="D27:M27"/>
    <mergeCell ref="B2:M2"/>
    <mergeCell ref="B4:B5"/>
    <mergeCell ref="C4:C5"/>
    <mergeCell ref="M4:M5"/>
    <mergeCell ref="E4:E5"/>
    <mergeCell ref="F4:F5"/>
    <mergeCell ref="G4:J4"/>
    <mergeCell ref="D4:D5"/>
    <mergeCell ref="B18:M18"/>
    <mergeCell ref="B22:C26"/>
    <mergeCell ref="D22:M22"/>
    <mergeCell ref="D23:M23"/>
    <mergeCell ref="D24:M24"/>
    <mergeCell ref="D25:M25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L62"/>
  <sheetViews>
    <sheetView view="pageBreakPreview" zoomScale="87" zoomScaleSheetLayoutView="87" workbookViewId="0">
      <pane ySplit="4" topLeftCell="A17" activePane="bottomLeft" state="frozen"/>
      <selection pane="bottomLeft" activeCell="F53" sqref="F53"/>
    </sheetView>
  </sheetViews>
  <sheetFormatPr defaultRowHeight="15"/>
  <cols>
    <col min="2" max="2" width="29.42578125" customWidth="1"/>
    <col min="11" max="11" width="29.5703125" customWidth="1"/>
    <col min="12" max="12" width="31.85546875" customWidth="1"/>
  </cols>
  <sheetData>
    <row r="2" spans="2:12" ht="15.75" thickBot="1">
      <c r="B2" s="96" t="s">
        <v>88</v>
      </c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2:12">
      <c r="B3" s="102" t="s">
        <v>54</v>
      </c>
      <c r="C3" s="104" t="s">
        <v>55</v>
      </c>
      <c r="D3" s="41" t="s">
        <v>73</v>
      </c>
      <c r="E3" s="109" t="s">
        <v>74</v>
      </c>
      <c r="F3" s="109"/>
      <c r="G3" s="109"/>
      <c r="H3" s="110" t="s">
        <v>75</v>
      </c>
      <c r="I3" s="111"/>
      <c r="J3" s="112"/>
      <c r="K3" s="106" t="s">
        <v>56</v>
      </c>
      <c r="L3" s="108" t="s">
        <v>57</v>
      </c>
    </row>
    <row r="4" spans="2:12">
      <c r="B4" s="103"/>
      <c r="C4" s="105"/>
      <c r="D4" s="42" t="s">
        <v>58</v>
      </c>
      <c r="E4" s="42" t="s">
        <v>59</v>
      </c>
      <c r="F4" s="42" t="s">
        <v>60</v>
      </c>
      <c r="G4" s="42" t="s">
        <v>61</v>
      </c>
      <c r="H4" s="42" t="s">
        <v>62</v>
      </c>
      <c r="I4" s="42" t="s">
        <v>63</v>
      </c>
      <c r="J4" s="42" t="s">
        <v>64</v>
      </c>
      <c r="K4" s="107"/>
      <c r="L4" s="101"/>
    </row>
    <row r="5" spans="2:12" ht="97.5" customHeight="1">
      <c r="B5" s="92" t="s">
        <v>40</v>
      </c>
      <c r="C5" s="31" t="s">
        <v>33</v>
      </c>
      <c r="D5" s="32">
        <v>7.21</v>
      </c>
      <c r="E5" s="32">
        <v>5.67</v>
      </c>
      <c r="F5" s="32"/>
      <c r="G5" s="32">
        <v>3.02</v>
      </c>
      <c r="H5" s="32"/>
      <c r="I5" s="32"/>
      <c r="J5" s="32"/>
      <c r="K5" s="98" t="s">
        <v>65</v>
      </c>
      <c r="L5" s="100" t="s">
        <v>76</v>
      </c>
    </row>
    <row r="6" spans="2:12" s="9" customFormat="1" ht="16.5" thickBot="1">
      <c r="B6" s="93"/>
      <c r="C6" s="46" t="s">
        <v>87</v>
      </c>
      <c r="D6" s="47">
        <f>SUM(D5)</f>
        <v>7.21</v>
      </c>
      <c r="E6" s="47">
        <f>SUM(E5)</f>
        <v>5.67</v>
      </c>
      <c r="F6" s="47">
        <f>SUM(F5)</f>
        <v>0</v>
      </c>
      <c r="G6" s="47">
        <f>SUM(G5)</f>
        <v>3.02</v>
      </c>
      <c r="H6" s="47">
        <f>SUM(H5)</f>
        <v>0</v>
      </c>
      <c r="I6" s="47">
        <f>SUM(I5:I5)</f>
        <v>0</v>
      </c>
      <c r="J6" s="47">
        <f>SUM(J5)</f>
        <v>0</v>
      </c>
      <c r="K6" s="99"/>
      <c r="L6" s="101"/>
    </row>
    <row r="7" spans="2:12" s="9" customFormat="1" ht="36">
      <c r="B7" s="91" t="s">
        <v>41</v>
      </c>
      <c r="C7" s="31" t="s">
        <v>33</v>
      </c>
      <c r="D7" s="28"/>
      <c r="E7" s="28"/>
      <c r="F7" s="28"/>
      <c r="G7" s="28"/>
      <c r="H7" s="28"/>
      <c r="I7" s="28">
        <v>3</v>
      </c>
      <c r="J7" s="28"/>
      <c r="K7" s="27" t="s">
        <v>90</v>
      </c>
      <c r="L7" s="49" t="s">
        <v>89</v>
      </c>
    </row>
    <row r="8" spans="2:12" ht="97.5" customHeight="1">
      <c r="B8" s="92"/>
      <c r="C8" s="31" t="s">
        <v>33</v>
      </c>
      <c r="D8" s="32">
        <v>4.1500000000000004</v>
      </c>
      <c r="E8" s="32">
        <v>2.6549999999999998</v>
      </c>
      <c r="F8" s="32"/>
      <c r="G8" s="32">
        <v>3.68</v>
      </c>
      <c r="H8" s="32"/>
      <c r="I8" s="32"/>
      <c r="J8" s="32"/>
      <c r="K8" s="98" t="s">
        <v>65</v>
      </c>
      <c r="L8" s="100" t="s">
        <v>76</v>
      </c>
    </row>
    <row r="9" spans="2:12" s="9" customFormat="1" ht="16.5" thickBot="1">
      <c r="B9" s="93"/>
      <c r="C9" s="46" t="s">
        <v>87</v>
      </c>
      <c r="D9" s="47">
        <f>SUM(D8)</f>
        <v>4.1500000000000004</v>
      </c>
      <c r="E9" s="47">
        <f>SUM(E8)</f>
        <v>2.6549999999999998</v>
      </c>
      <c r="F9" s="47">
        <f>SUM(F8)</f>
        <v>0</v>
      </c>
      <c r="G9" s="47">
        <f>SUM(G8)</f>
        <v>3.68</v>
      </c>
      <c r="H9" s="47">
        <f>SUM(H8)</f>
        <v>0</v>
      </c>
      <c r="I9" s="47">
        <f>SUM(I7:I8)</f>
        <v>3</v>
      </c>
      <c r="J9" s="47">
        <f>SUM(J8)</f>
        <v>0</v>
      </c>
      <c r="K9" s="99"/>
      <c r="L9" s="101"/>
    </row>
    <row r="10" spans="2:12" s="9" customFormat="1" ht="36">
      <c r="B10" s="91" t="s">
        <v>42</v>
      </c>
      <c r="C10" s="31" t="s">
        <v>33</v>
      </c>
      <c r="D10" s="52"/>
      <c r="E10" s="52"/>
      <c r="F10" s="52"/>
      <c r="G10" s="52"/>
      <c r="H10" s="52"/>
      <c r="I10" s="52">
        <v>3</v>
      </c>
      <c r="J10" s="52"/>
      <c r="K10" s="27" t="s">
        <v>90</v>
      </c>
      <c r="L10" s="49" t="s">
        <v>89</v>
      </c>
    </row>
    <row r="11" spans="2:12" ht="97.5" customHeight="1">
      <c r="B11" s="92"/>
      <c r="C11" s="50" t="s">
        <v>33</v>
      </c>
      <c r="D11" s="51">
        <v>2.85</v>
      </c>
      <c r="E11" s="51">
        <v>2.95</v>
      </c>
      <c r="F11" s="51"/>
      <c r="G11" s="51">
        <v>3.41</v>
      </c>
      <c r="H11" s="51"/>
      <c r="I11" s="51"/>
      <c r="J11" s="51"/>
      <c r="K11" s="98" t="s">
        <v>65</v>
      </c>
      <c r="L11" s="100" t="s">
        <v>76</v>
      </c>
    </row>
    <row r="12" spans="2:12" s="9" customFormat="1" ht="16.5" thickBot="1">
      <c r="B12" s="93"/>
      <c r="C12" s="46" t="s">
        <v>87</v>
      </c>
      <c r="D12" s="47">
        <f>SUM(D11)</f>
        <v>2.85</v>
      </c>
      <c r="E12" s="47">
        <f>SUM(E11)</f>
        <v>2.95</v>
      </c>
      <c r="F12" s="47">
        <f>SUM(F11)</f>
        <v>0</v>
      </c>
      <c r="G12" s="47">
        <f>SUM(G11)</f>
        <v>3.41</v>
      </c>
      <c r="H12" s="47">
        <f>SUM(H11)</f>
        <v>0</v>
      </c>
      <c r="I12" s="47">
        <f>SUM(I10:I11)</f>
        <v>3</v>
      </c>
      <c r="J12" s="47">
        <f>SUM(J11)</f>
        <v>0</v>
      </c>
      <c r="K12" s="99"/>
      <c r="L12" s="101"/>
    </row>
    <row r="13" spans="2:12" s="9" customFormat="1" ht="36">
      <c r="B13" s="91" t="s">
        <v>43</v>
      </c>
      <c r="C13" s="31" t="s">
        <v>33</v>
      </c>
      <c r="D13" s="56"/>
      <c r="E13" s="56"/>
      <c r="F13" s="56"/>
      <c r="G13" s="56"/>
      <c r="H13" s="56"/>
      <c r="I13" s="28">
        <v>3</v>
      </c>
      <c r="J13" s="56"/>
      <c r="K13" s="27" t="s">
        <v>90</v>
      </c>
      <c r="L13" s="49" t="s">
        <v>89</v>
      </c>
    </row>
    <row r="14" spans="2:12" ht="84.75">
      <c r="B14" s="92"/>
      <c r="C14" s="31" t="s">
        <v>33</v>
      </c>
      <c r="D14" s="32">
        <v>0.78</v>
      </c>
      <c r="E14" s="32">
        <v>2.72</v>
      </c>
      <c r="F14" s="32"/>
      <c r="G14" s="32">
        <v>1.99</v>
      </c>
      <c r="H14" s="32"/>
      <c r="I14" s="32"/>
      <c r="J14" s="32"/>
      <c r="K14" s="31" t="s">
        <v>65</v>
      </c>
      <c r="L14" s="34" t="s">
        <v>77</v>
      </c>
    </row>
    <row r="15" spans="2:12" s="9" customFormat="1" ht="16.5" thickBot="1">
      <c r="B15" s="94"/>
      <c r="C15" s="44" t="s">
        <v>87</v>
      </c>
      <c r="D15" s="45">
        <f>SUM(D14:D14)</f>
        <v>0.78</v>
      </c>
      <c r="E15" s="45">
        <f>SUM(E14:E14)</f>
        <v>2.72</v>
      </c>
      <c r="F15" s="45">
        <f>SUM(F14:F14)</f>
        <v>0</v>
      </c>
      <c r="G15" s="45">
        <f>SUM(G14:G14)</f>
        <v>1.99</v>
      </c>
      <c r="H15" s="45">
        <f>SUM(H14:H14)</f>
        <v>0</v>
      </c>
      <c r="I15" s="45">
        <f>SUM(I13:I14)</f>
        <v>3</v>
      </c>
      <c r="J15" s="45">
        <f>SUM(J14:J14)</f>
        <v>0</v>
      </c>
      <c r="K15" s="29"/>
      <c r="L15" s="33"/>
    </row>
    <row r="16" spans="2:12" ht="72.75">
      <c r="B16" s="97" t="s">
        <v>34</v>
      </c>
      <c r="C16" s="53" t="s">
        <v>33</v>
      </c>
      <c r="D16" s="54"/>
      <c r="E16" s="54"/>
      <c r="F16" s="54"/>
      <c r="G16" s="54">
        <v>0.22</v>
      </c>
      <c r="H16" s="54"/>
      <c r="I16" s="54"/>
      <c r="J16" s="54"/>
      <c r="K16" s="53" t="s">
        <v>67</v>
      </c>
      <c r="L16" s="55" t="s">
        <v>79</v>
      </c>
    </row>
    <row r="17" spans="2:12" ht="48.75">
      <c r="B17" s="97"/>
      <c r="C17" s="31" t="s">
        <v>33</v>
      </c>
      <c r="D17" s="32"/>
      <c r="E17" s="32"/>
      <c r="F17" s="32"/>
      <c r="G17" s="32">
        <v>3.5</v>
      </c>
      <c r="H17" s="32">
        <v>6</v>
      </c>
      <c r="I17" s="32"/>
      <c r="J17" s="32"/>
      <c r="K17" s="31" t="s">
        <v>66</v>
      </c>
      <c r="L17" s="34" t="s">
        <v>80</v>
      </c>
    </row>
    <row r="18" spans="2:12" ht="121.5" thickBot="1">
      <c r="B18" s="97"/>
      <c r="C18" s="29" t="s">
        <v>33</v>
      </c>
      <c r="D18" s="30"/>
      <c r="E18" s="30">
        <v>2</v>
      </c>
      <c r="F18" s="30">
        <v>3.88</v>
      </c>
      <c r="G18" s="30"/>
      <c r="H18" s="30"/>
      <c r="I18" s="30"/>
      <c r="J18" s="30"/>
      <c r="K18" s="29" t="s">
        <v>68</v>
      </c>
      <c r="L18" s="33" t="s">
        <v>81</v>
      </c>
    </row>
    <row r="19" spans="2:12" s="9" customFormat="1" ht="16.5" thickBot="1">
      <c r="B19" s="97"/>
      <c r="C19" s="57" t="s">
        <v>87</v>
      </c>
      <c r="D19" s="37">
        <f t="shared" ref="D19:J19" si="0">SUM(D16:D18)</f>
        <v>0</v>
      </c>
      <c r="E19" s="37">
        <f t="shared" si="0"/>
        <v>2</v>
      </c>
      <c r="F19" s="37">
        <f t="shared" si="0"/>
        <v>3.88</v>
      </c>
      <c r="G19" s="37">
        <f t="shared" si="0"/>
        <v>3.72</v>
      </c>
      <c r="H19" s="37">
        <f t="shared" si="0"/>
        <v>6</v>
      </c>
      <c r="I19" s="37">
        <f t="shared" si="0"/>
        <v>0</v>
      </c>
      <c r="J19" s="37">
        <f t="shared" si="0"/>
        <v>0</v>
      </c>
      <c r="K19" s="35"/>
      <c r="L19" s="36"/>
    </row>
    <row r="20" spans="2:12" s="9" customFormat="1" ht="36">
      <c r="B20" s="91" t="s">
        <v>35</v>
      </c>
      <c r="C20" s="31" t="s">
        <v>33</v>
      </c>
      <c r="D20" s="28"/>
      <c r="E20" s="56"/>
      <c r="F20" s="56"/>
      <c r="G20" s="56"/>
      <c r="H20" s="56"/>
      <c r="I20" s="28">
        <v>4</v>
      </c>
      <c r="J20" s="28"/>
      <c r="K20" s="27" t="s">
        <v>90</v>
      </c>
      <c r="L20" s="49" t="s">
        <v>89</v>
      </c>
    </row>
    <row r="21" spans="2:12" ht="60.75">
      <c r="B21" s="92"/>
      <c r="C21" s="31" t="s">
        <v>33</v>
      </c>
      <c r="D21" s="32"/>
      <c r="E21" s="32">
        <v>1.9</v>
      </c>
      <c r="F21" s="32"/>
      <c r="G21" s="32"/>
      <c r="H21" s="32"/>
      <c r="I21" s="32"/>
      <c r="J21" s="32"/>
      <c r="K21" s="31" t="s">
        <v>69</v>
      </c>
      <c r="L21" s="34" t="s">
        <v>78</v>
      </c>
    </row>
    <row r="22" spans="2:12" ht="72.75">
      <c r="B22" s="92"/>
      <c r="C22" s="31" t="s">
        <v>33</v>
      </c>
      <c r="D22" s="32">
        <v>4.32</v>
      </c>
      <c r="E22" s="32">
        <v>1.7</v>
      </c>
      <c r="F22" s="32">
        <v>0.93</v>
      </c>
      <c r="G22" s="32">
        <v>3.5</v>
      </c>
      <c r="H22" s="32">
        <v>2.6</v>
      </c>
      <c r="I22" s="32">
        <v>3.3</v>
      </c>
      <c r="J22" s="32"/>
      <c r="K22" s="31" t="s">
        <v>67</v>
      </c>
      <c r="L22" s="34" t="s">
        <v>79</v>
      </c>
    </row>
    <row r="23" spans="2:12" ht="48.75">
      <c r="B23" s="92"/>
      <c r="C23" s="31" t="s">
        <v>33</v>
      </c>
      <c r="D23" s="32"/>
      <c r="E23" s="32">
        <v>1.1499999999999999</v>
      </c>
      <c r="F23" s="32"/>
      <c r="G23" s="32"/>
      <c r="H23" s="32">
        <v>1.25</v>
      </c>
      <c r="I23" s="32"/>
      <c r="J23" s="32"/>
      <c r="K23" s="31" t="s">
        <v>70</v>
      </c>
      <c r="L23" s="34" t="s">
        <v>84</v>
      </c>
    </row>
    <row r="24" spans="2:12" ht="84.75">
      <c r="B24" s="92"/>
      <c r="C24" s="31" t="s">
        <v>33</v>
      </c>
      <c r="D24" s="32">
        <v>2.94</v>
      </c>
      <c r="E24" s="32"/>
      <c r="F24" s="32"/>
      <c r="G24" s="32"/>
      <c r="H24" s="32">
        <v>2.5</v>
      </c>
      <c r="I24" s="32"/>
      <c r="J24" s="32"/>
      <c r="K24" s="31" t="s">
        <v>71</v>
      </c>
      <c r="L24" s="34" t="s">
        <v>83</v>
      </c>
    </row>
    <row r="25" spans="2:12" ht="48.75">
      <c r="B25" s="92"/>
      <c r="C25" s="31" t="s">
        <v>33</v>
      </c>
      <c r="D25" s="32">
        <v>1.65</v>
      </c>
      <c r="E25" s="32"/>
      <c r="F25" s="32"/>
      <c r="G25" s="32">
        <v>2.2000000000000002</v>
      </c>
      <c r="H25" s="32"/>
      <c r="I25" s="32"/>
      <c r="J25" s="32"/>
      <c r="K25" s="31" t="s">
        <v>66</v>
      </c>
      <c r="L25" s="34" t="s">
        <v>80</v>
      </c>
    </row>
    <row r="26" spans="2:12" ht="84.75">
      <c r="B26" s="92"/>
      <c r="C26" s="31" t="s">
        <v>33</v>
      </c>
      <c r="D26" s="32">
        <v>3.1</v>
      </c>
      <c r="E26" s="32">
        <v>1.5</v>
      </c>
      <c r="F26" s="32">
        <v>3.87</v>
      </c>
      <c r="G26" s="32"/>
      <c r="H26" s="32">
        <v>2</v>
      </c>
      <c r="I26" s="32"/>
      <c r="J26" s="32"/>
      <c r="K26" s="31" t="s">
        <v>72</v>
      </c>
      <c r="L26" s="34" t="s">
        <v>82</v>
      </c>
    </row>
    <row r="27" spans="2:12" ht="120.75">
      <c r="B27" s="92"/>
      <c r="C27" s="31" t="s">
        <v>33</v>
      </c>
      <c r="D27" s="32">
        <v>6.08</v>
      </c>
      <c r="E27" s="32">
        <v>1.95</v>
      </c>
      <c r="F27" s="32"/>
      <c r="G27" s="32">
        <v>0.61199999999999999</v>
      </c>
      <c r="H27" s="32">
        <v>2.5099999999999998</v>
      </c>
      <c r="I27" s="32"/>
      <c r="J27" s="32"/>
      <c r="K27" s="31" t="s">
        <v>68</v>
      </c>
      <c r="L27" s="34" t="s">
        <v>81</v>
      </c>
    </row>
    <row r="28" spans="2:12" s="9" customFormat="1" ht="15.75">
      <c r="B28" s="93"/>
      <c r="C28" s="46" t="s">
        <v>87</v>
      </c>
      <c r="D28" s="47">
        <f t="shared" ref="D28:H28" si="1">SUM(D21:D27)</f>
        <v>18.09</v>
      </c>
      <c r="E28" s="47">
        <f t="shared" si="1"/>
        <v>8.1999999999999993</v>
      </c>
      <c r="F28" s="47">
        <f t="shared" si="1"/>
        <v>4.8</v>
      </c>
      <c r="G28" s="47">
        <f t="shared" si="1"/>
        <v>6.3120000000000003</v>
      </c>
      <c r="H28" s="47">
        <f t="shared" si="1"/>
        <v>10.86</v>
      </c>
      <c r="I28" s="47">
        <f>SUM(I20:I27)</f>
        <v>7.3</v>
      </c>
      <c r="J28" s="47">
        <f>SUM(J20:J27)</f>
        <v>0</v>
      </c>
      <c r="K28" s="48"/>
      <c r="L28" s="39"/>
    </row>
    <row r="29" spans="2:12" ht="60.75">
      <c r="B29" s="92"/>
      <c r="C29" s="43" t="s">
        <v>33</v>
      </c>
      <c r="D29" s="32"/>
      <c r="E29" s="32">
        <v>2</v>
      </c>
      <c r="F29" s="32"/>
      <c r="G29" s="32"/>
      <c r="H29" s="32"/>
      <c r="I29" s="32"/>
      <c r="J29" s="32"/>
      <c r="K29" s="43" t="s">
        <v>69</v>
      </c>
      <c r="L29" s="34" t="s">
        <v>78</v>
      </c>
    </row>
    <row r="30" spans="2:12" ht="60.75">
      <c r="B30" s="92"/>
      <c r="C30" s="43" t="s">
        <v>33</v>
      </c>
      <c r="D30" s="32">
        <v>7.0000000000000007E-2</v>
      </c>
      <c r="E30" s="32"/>
      <c r="F30" s="32"/>
      <c r="G30" s="32"/>
      <c r="H30" s="32"/>
      <c r="I30" s="32"/>
      <c r="J30" s="32"/>
      <c r="K30" s="43" t="s">
        <v>67</v>
      </c>
      <c r="L30" s="34" t="s">
        <v>85</v>
      </c>
    </row>
    <row r="31" spans="2:12" ht="48.75">
      <c r="B31" s="92"/>
      <c r="C31" s="43" t="s">
        <v>33</v>
      </c>
      <c r="D31" s="32"/>
      <c r="E31" s="32"/>
      <c r="F31" s="32"/>
      <c r="G31" s="32"/>
      <c r="H31" s="32">
        <v>0.12</v>
      </c>
      <c r="I31" s="32"/>
      <c r="J31" s="32"/>
      <c r="K31" s="43" t="s">
        <v>70</v>
      </c>
      <c r="L31" s="34" t="s">
        <v>84</v>
      </c>
    </row>
    <row r="32" spans="2:12" ht="84.75">
      <c r="B32" s="92"/>
      <c r="C32" s="43" t="s">
        <v>33</v>
      </c>
      <c r="D32" s="32"/>
      <c r="E32" s="32"/>
      <c r="F32" s="32"/>
      <c r="G32" s="32"/>
      <c r="H32" s="32">
        <v>0.55000000000000004</v>
      </c>
      <c r="I32" s="32"/>
      <c r="J32" s="32"/>
      <c r="K32" s="43" t="s">
        <v>71</v>
      </c>
      <c r="L32" s="34" t="s">
        <v>83</v>
      </c>
    </row>
    <row r="33" spans="2:12" ht="48.75">
      <c r="B33" s="92"/>
      <c r="C33" s="43" t="s">
        <v>33</v>
      </c>
      <c r="D33" s="32">
        <v>0.21</v>
      </c>
      <c r="E33" s="32"/>
      <c r="F33" s="32"/>
      <c r="G33" s="32">
        <v>0.25</v>
      </c>
      <c r="H33" s="32"/>
      <c r="I33" s="32"/>
      <c r="J33" s="32"/>
      <c r="K33" s="43" t="s">
        <v>66</v>
      </c>
      <c r="L33" s="34" t="s">
        <v>80</v>
      </c>
    </row>
    <row r="34" spans="2:12" ht="84.75">
      <c r="B34" s="92"/>
      <c r="C34" s="43" t="s">
        <v>33</v>
      </c>
      <c r="D34" s="32"/>
      <c r="E34" s="32">
        <v>0.2</v>
      </c>
      <c r="F34" s="32"/>
      <c r="G34" s="32"/>
      <c r="H34" s="32"/>
      <c r="I34" s="32"/>
      <c r="J34" s="32"/>
      <c r="K34" s="43" t="s">
        <v>72</v>
      </c>
      <c r="L34" s="34" t="s">
        <v>82</v>
      </c>
    </row>
    <row r="35" spans="2:12" ht="120.75">
      <c r="B35" s="92"/>
      <c r="C35" s="43" t="s">
        <v>33</v>
      </c>
      <c r="D35" s="32"/>
      <c r="E35" s="32">
        <v>0.87</v>
      </c>
      <c r="F35" s="32"/>
      <c r="G35" s="32">
        <v>1.51</v>
      </c>
      <c r="H35" s="32"/>
      <c r="I35" s="32"/>
      <c r="J35" s="32"/>
      <c r="K35" s="43" t="s">
        <v>68</v>
      </c>
      <c r="L35" s="34" t="s">
        <v>81</v>
      </c>
    </row>
    <row r="36" spans="2:12" s="9" customFormat="1" ht="16.5" thickBot="1">
      <c r="B36" s="94"/>
      <c r="C36" s="44" t="s">
        <v>87</v>
      </c>
      <c r="D36" s="45">
        <f t="shared" ref="D36:H36" si="2">SUM(D29:D35)</f>
        <v>0.28000000000000003</v>
      </c>
      <c r="E36" s="45">
        <f t="shared" si="2"/>
        <v>3.0700000000000003</v>
      </c>
      <c r="F36" s="45">
        <f t="shared" si="2"/>
        <v>0</v>
      </c>
      <c r="G36" s="45">
        <f t="shared" si="2"/>
        <v>1.76</v>
      </c>
      <c r="H36" s="45">
        <f t="shared" si="2"/>
        <v>0.67</v>
      </c>
      <c r="I36" s="45">
        <f>SUM(I29:I35)</f>
        <v>0</v>
      </c>
      <c r="J36" s="45">
        <f>SUM(J29:J35)</f>
        <v>0</v>
      </c>
      <c r="K36" s="29"/>
      <c r="L36" s="33"/>
    </row>
    <row r="37" spans="2:12" s="9" customFormat="1" ht="36">
      <c r="B37" s="95" t="s">
        <v>37</v>
      </c>
      <c r="C37" s="53" t="s">
        <v>33</v>
      </c>
      <c r="D37" s="61"/>
      <c r="E37" s="61"/>
      <c r="F37" s="61"/>
      <c r="G37" s="61"/>
      <c r="H37" s="61"/>
      <c r="I37" s="54">
        <v>3</v>
      </c>
      <c r="J37" s="54"/>
      <c r="K37" s="53" t="s">
        <v>90</v>
      </c>
      <c r="L37" s="62" t="s">
        <v>89</v>
      </c>
    </row>
    <row r="38" spans="2:12" ht="60.75">
      <c r="B38" s="92"/>
      <c r="C38" s="31" t="s">
        <v>33</v>
      </c>
      <c r="D38" s="32"/>
      <c r="E38" s="32">
        <v>2.1</v>
      </c>
      <c r="F38" s="32"/>
      <c r="G38" s="32"/>
      <c r="H38" s="32"/>
      <c r="I38" s="32"/>
      <c r="J38" s="32"/>
      <c r="K38" s="31" t="s">
        <v>69</v>
      </c>
      <c r="L38" s="34" t="s">
        <v>78</v>
      </c>
    </row>
    <row r="39" spans="2:12" ht="72.75">
      <c r="B39" s="92"/>
      <c r="C39" s="31" t="s">
        <v>33</v>
      </c>
      <c r="D39" s="32">
        <v>2.63</v>
      </c>
      <c r="E39" s="32">
        <v>1</v>
      </c>
      <c r="F39" s="32">
        <v>0.98</v>
      </c>
      <c r="G39" s="32">
        <v>3.45</v>
      </c>
      <c r="H39" s="32">
        <v>0.65</v>
      </c>
      <c r="I39" s="32">
        <v>1.3</v>
      </c>
      <c r="J39" s="32"/>
      <c r="K39" s="31" t="s">
        <v>67</v>
      </c>
      <c r="L39" s="34" t="s">
        <v>79</v>
      </c>
    </row>
    <row r="40" spans="2:12" ht="48.75">
      <c r="B40" s="92"/>
      <c r="C40" s="31" t="s">
        <v>33</v>
      </c>
      <c r="D40" s="32"/>
      <c r="E40" s="32">
        <v>0.75</v>
      </c>
      <c r="F40" s="32"/>
      <c r="G40" s="32"/>
      <c r="H40" s="32">
        <v>2</v>
      </c>
      <c r="I40" s="32"/>
      <c r="J40" s="32"/>
      <c r="K40" s="31" t="s">
        <v>70</v>
      </c>
      <c r="L40" s="34" t="s">
        <v>84</v>
      </c>
    </row>
    <row r="41" spans="2:12" ht="72" customHeight="1">
      <c r="B41" s="92"/>
      <c r="C41" s="31" t="s">
        <v>33</v>
      </c>
      <c r="D41" s="32">
        <v>1.2</v>
      </c>
      <c r="E41" s="32"/>
      <c r="F41" s="32"/>
      <c r="G41" s="32"/>
      <c r="H41" s="32">
        <v>1.37</v>
      </c>
      <c r="I41" s="32"/>
      <c r="J41" s="32"/>
      <c r="K41" s="31" t="s">
        <v>71</v>
      </c>
      <c r="L41" s="34" t="s">
        <v>86</v>
      </c>
    </row>
    <row r="42" spans="2:12" ht="48.75">
      <c r="B42" s="92"/>
      <c r="C42" s="31" t="s">
        <v>33</v>
      </c>
      <c r="D42" s="32"/>
      <c r="E42" s="32">
        <v>1.35</v>
      </c>
      <c r="F42" s="32"/>
      <c r="G42" s="32">
        <v>2</v>
      </c>
      <c r="H42" s="32"/>
      <c r="I42" s="32"/>
      <c r="J42" s="32"/>
      <c r="K42" s="31" t="s">
        <v>66</v>
      </c>
      <c r="L42" s="34" t="s">
        <v>80</v>
      </c>
    </row>
    <row r="43" spans="2:12" ht="92.25" customHeight="1">
      <c r="B43" s="92"/>
      <c r="C43" s="31" t="s">
        <v>33</v>
      </c>
      <c r="D43" s="32"/>
      <c r="E43" s="32">
        <v>3.4</v>
      </c>
      <c r="F43" s="32">
        <v>1.1000000000000001</v>
      </c>
      <c r="G43" s="32">
        <v>2.52</v>
      </c>
      <c r="H43" s="32"/>
      <c r="I43" s="32"/>
      <c r="J43" s="32"/>
      <c r="K43" s="31" t="s">
        <v>72</v>
      </c>
      <c r="L43" s="34" t="s">
        <v>82</v>
      </c>
    </row>
    <row r="44" spans="2:12" ht="120.75">
      <c r="B44" s="92"/>
      <c r="C44" s="31" t="s">
        <v>33</v>
      </c>
      <c r="D44" s="32"/>
      <c r="E44" s="32">
        <v>3.05</v>
      </c>
      <c r="F44" s="32">
        <v>0.92</v>
      </c>
      <c r="G44" s="32">
        <v>0.63</v>
      </c>
      <c r="H44" s="32">
        <v>1.9850000000000001</v>
      </c>
      <c r="I44" s="32"/>
      <c r="J44" s="32"/>
      <c r="K44" s="31" t="s">
        <v>68</v>
      </c>
      <c r="L44" s="34" t="s">
        <v>81</v>
      </c>
    </row>
    <row r="45" spans="2:12" s="9" customFormat="1" ht="16.5" thickBot="1">
      <c r="B45" s="93"/>
      <c r="C45" s="46" t="s">
        <v>87</v>
      </c>
      <c r="D45" s="47">
        <f t="shared" ref="D45:H45" si="3">SUM(D38:D44)</f>
        <v>3.83</v>
      </c>
      <c r="E45" s="47">
        <f t="shared" si="3"/>
        <v>11.649999999999999</v>
      </c>
      <c r="F45" s="47">
        <f t="shared" si="3"/>
        <v>3</v>
      </c>
      <c r="G45" s="47">
        <f t="shared" si="3"/>
        <v>8.6000000000000014</v>
      </c>
      <c r="H45" s="47">
        <f t="shared" si="3"/>
        <v>6.0049999999999999</v>
      </c>
      <c r="I45" s="47">
        <f>SUM(I37:I44)</f>
        <v>4.3</v>
      </c>
      <c r="J45" s="47">
        <f>SUM(J37:J44)</f>
        <v>0</v>
      </c>
      <c r="K45" s="38"/>
      <c r="L45" s="39"/>
    </row>
    <row r="46" spans="2:12" s="9" customFormat="1" ht="36">
      <c r="B46" s="91" t="s">
        <v>38</v>
      </c>
      <c r="C46" s="31" t="s">
        <v>33</v>
      </c>
      <c r="D46" s="56"/>
      <c r="E46" s="56"/>
      <c r="F46" s="56"/>
      <c r="G46" s="56"/>
      <c r="H46" s="56"/>
      <c r="I46" s="28">
        <v>3</v>
      </c>
      <c r="J46" s="56"/>
      <c r="K46" s="27" t="s">
        <v>90</v>
      </c>
      <c r="L46" s="49" t="s">
        <v>89</v>
      </c>
    </row>
    <row r="47" spans="2:12" ht="60.75">
      <c r="B47" s="92"/>
      <c r="C47" s="31" t="s">
        <v>33</v>
      </c>
      <c r="D47" s="32"/>
      <c r="E47" s="32">
        <v>1.05</v>
      </c>
      <c r="F47" s="32"/>
      <c r="G47" s="32"/>
      <c r="H47" s="32"/>
      <c r="I47" s="32"/>
      <c r="J47" s="32"/>
      <c r="K47" s="31" t="s">
        <v>69</v>
      </c>
      <c r="L47" s="34" t="s">
        <v>78</v>
      </c>
    </row>
    <row r="48" spans="2:12" ht="72.75">
      <c r="B48" s="92"/>
      <c r="C48" s="31" t="s">
        <v>33</v>
      </c>
      <c r="D48" s="32">
        <v>1.66</v>
      </c>
      <c r="E48" s="32">
        <v>0.6</v>
      </c>
      <c r="F48" s="32"/>
      <c r="G48" s="32">
        <v>2.33</v>
      </c>
      <c r="H48" s="32">
        <v>1.5</v>
      </c>
      <c r="I48" s="32"/>
      <c r="J48" s="32"/>
      <c r="K48" s="31" t="s">
        <v>67</v>
      </c>
      <c r="L48" s="34" t="s">
        <v>79</v>
      </c>
    </row>
    <row r="49" spans="2:12" ht="48.75">
      <c r="B49" s="92"/>
      <c r="C49" s="31" t="s">
        <v>33</v>
      </c>
      <c r="D49" s="32"/>
      <c r="E49" s="32">
        <v>0.3</v>
      </c>
      <c r="F49" s="32"/>
      <c r="G49" s="32">
        <v>0.4</v>
      </c>
      <c r="H49" s="32"/>
      <c r="I49" s="32"/>
      <c r="J49" s="32"/>
      <c r="K49" s="31" t="s">
        <v>70</v>
      </c>
      <c r="L49" s="34" t="s">
        <v>84</v>
      </c>
    </row>
    <row r="50" spans="2:12" ht="84.75">
      <c r="B50" s="92"/>
      <c r="C50" s="31" t="s">
        <v>33</v>
      </c>
      <c r="D50" s="32">
        <v>0.84</v>
      </c>
      <c r="E50" s="32"/>
      <c r="F50" s="32"/>
      <c r="G50" s="32"/>
      <c r="H50" s="32">
        <v>0.7</v>
      </c>
      <c r="I50" s="32"/>
      <c r="J50" s="32"/>
      <c r="K50" s="31" t="s">
        <v>71</v>
      </c>
      <c r="L50" s="34" t="s">
        <v>83</v>
      </c>
    </row>
    <row r="51" spans="2:12" ht="48.75">
      <c r="B51" s="92"/>
      <c r="C51" s="31" t="s">
        <v>33</v>
      </c>
      <c r="D51" s="32">
        <v>2.95</v>
      </c>
      <c r="E51" s="32"/>
      <c r="F51" s="32"/>
      <c r="G51" s="32">
        <v>0.42</v>
      </c>
      <c r="H51" s="32"/>
      <c r="I51" s="32"/>
      <c r="J51" s="32"/>
      <c r="K51" s="31" t="s">
        <v>66</v>
      </c>
      <c r="L51" s="34" t="s">
        <v>80</v>
      </c>
    </row>
    <row r="52" spans="2:12" ht="84.75">
      <c r="B52" s="92"/>
      <c r="C52" s="31" t="s">
        <v>33</v>
      </c>
      <c r="D52" s="32">
        <v>2.75</v>
      </c>
      <c r="E52" s="32">
        <v>1.1499999999999999</v>
      </c>
      <c r="F52" s="32">
        <v>2.5299999999999998</v>
      </c>
      <c r="G52" s="32"/>
      <c r="H52" s="32">
        <v>0.85</v>
      </c>
      <c r="I52" s="32"/>
      <c r="J52" s="32"/>
      <c r="K52" s="31" t="s">
        <v>72</v>
      </c>
      <c r="L52" s="34" t="s">
        <v>82</v>
      </c>
    </row>
    <row r="53" spans="2:12" ht="120.75">
      <c r="B53" s="92"/>
      <c r="C53" s="31" t="s">
        <v>33</v>
      </c>
      <c r="D53" s="32"/>
      <c r="E53" s="32">
        <v>0.74</v>
      </c>
      <c r="F53" s="32">
        <v>1.1299999999999999</v>
      </c>
      <c r="G53" s="32"/>
      <c r="H53" s="32">
        <v>1.57</v>
      </c>
      <c r="I53" s="32"/>
      <c r="J53" s="32"/>
      <c r="K53" s="31" t="s">
        <v>68</v>
      </c>
      <c r="L53" s="34" t="s">
        <v>81</v>
      </c>
    </row>
    <row r="54" spans="2:12" s="9" customFormat="1" ht="15.75">
      <c r="B54" s="93"/>
      <c r="C54" s="46" t="s">
        <v>87</v>
      </c>
      <c r="D54" s="47">
        <f t="shared" ref="D54:J54" si="4">SUM(D47:D53)</f>
        <v>8.1999999999999993</v>
      </c>
      <c r="E54" s="47">
        <f t="shared" si="4"/>
        <v>3.84</v>
      </c>
      <c r="F54" s="47">
        <f t="shared" si="4"/>
        <v>3.6599999999999997</v>
      </c>
      <c r="G54" s="47">
        <f t="shared" si="4"/>
        <v>3.15</v>
      </c>
      <c r="H54" s="47">
        <f t="shared" si="4"/>
        <v>4.62</v>
      </c>
      <c r="I54" s="47">
        <f>SUM(I46:I53)</f>
        <v>3</v>
      </c>
      <c r="J54" s="47">
        <f t="shared" si="4"/>
        <v>0</v>
      </c>
      <c r="K54" s="38"/>
      <c r="L54" s="39"/>
    </row>
    <row r="55" spans="2:12" ht="60.75">
      <c r="B55" s="92"/>
      <c r="C55" s="31" t="s">
        <v>33</v>
      </c>
      <c r="D55" s="32"/>
      <c r="E55" s="32">
        <v>1.7</v>
      </c>
      <c r="F55" s="32"/>
      <c r="G55" s="32"/>
      <c r="H55" s="32"/>
      <c r="I55" s="32"/>
      <c r="J55" s="32"/>
      <c r="K55" s="31" t="s">
        <v>69</v>
      </c>
      <c r="L55" s="34" t="s">
        <v>78</v>
      </c>
    </row>
    <row r="56" spans="2:12" ht="74.25" customHeight="1">
      <c r="B56" s="92"/>
      <c r="C56" s="31" t="s">
        <v>33</v>
      </c>
      <c r="D56" s="32">
        <v>1.26</v>
      </c>
      <c r="E56" s="32">
        <v>1.4</v>
      </c>
      <c r="F56" s="32"/>
      <c r="G56" s="32">
        <v>1.59</v>
      </c>
      <c r="H56" s="32">
        <v>3.45</v>
      </c>
      <c r="I56" s="32"/>
      <c r="J56" s="32"/>
      <c r="K56" s="31" t="s">
        <v>67</v>
      </c>
      <c r="L56" s="34" t="s">
        <v>79</v>
      </c>
    </row>
    <row r="57" spans="2:12" ht="55.5" customHeight="1">
      <c r="B57" s="92"/>
      <c r="C57" s="31" t="s">
        <v>33</v>
      </c>
      <c r="D57" s="32"/>
      <c r="E57" s="32">
        <v>0.95</v>
      </c>
      <c r="F57" s="32"/>
      <c r="G57" s="32"/>
      <c r="H57" s="32"/>
      <c r="I57" s="32"/>
      <c r="J57" s="32"/>
      <c r="K57" s="31" t="s">
        <v>70</v>
      </c>
      <c r="L57" s="34" t="s">
        <v>84</v>
      </c>
    </row>
    <row r="58" spans="2:12" ht="72.75" customHeight="1">
      <c r="B58" s="92"/>
      <c r="C58" s="31" t="s">
        <v>33</v>
      </c>
      <c r="D58" s="32"/>
      <c r="E58" s="32"/>
      <c r="F58" s="32"/>
      <c r="G58" s="32">
        <v>1.46</v>
      </c>
      <c r="H58" s="32"/>
      <c r="I58" s="32"/>
      <c r="J58" s="32"/>
      <c r="K58" s="31" t="s">
        <v>71</v>
      </c>
      <c r="L58" s="34" t="s">
        <v>83</v>
      </c>
    </row>
    <row r="59" spans="2:12" ht="48.75">
      <c r="B59" s="92"/>
      <c r="C59" s="31" t="s">
        <v>33</v>
      </c>
      <c r="D59" s="32">
        <v>0.37</v>
      </c>
      <c r="E59" s="32"/>
      <c r="F59" s="32"/>
      <c r="G59" s="32">
        <v>1.4750000000000001</v>
      </c>
      <c r="H59" s="32"/>
      <c r="I59" s="32"/>
      <c r="J59" s="32"/>
      <c r="K59" s="31" t="s">
        <v>66</v>
      </c>
      <c r="L59" s="34" t="s">
        <v>80</v>
      </c>
    </row>
    <row r="60" spans="2:12" ht="84.75">
      <c r="B60" s="92"/>
      <c r="C60" s="31" t="s">
        <v>33</v>
      </c>
      <c r="D60" s="32">
        <v>0.7</v>
      </c>
      <c r="E60" s="32">
        <v>0.6</v>
      </c>
      <c r="F60" s="32">
        <v>1.08</v>
      </c>
      <c r="G60" s="32"/>
      <c r="H60" s="32">
        <v>0.85</v>
      </c>
      <c r="I60" s="32"/>
      <c r="J60" s="32"/>
      <c r="K60" s="31" t="s">
        <v>72</v>
      </c>
      <c r="L60" s="34" t="s">
        <v>82</v>
      </c>
    </row>
    <row r="61" spans="2:12" ht="120.75">
      <c r="B61" s="92"/>
      <c r="C61" s="31" t="s">
        <v>33</v>
      </c>
      <c r="D61" s="32"/>
      <c r="E61" s="32">
        <v>1.73</v>
      </c>
      <c r="F61" s="32"/>
      <c r="G61" s="32">
        <v>0.49099999999999999</v>
      </c>
      <c r="H61" s="32">
        <v>2.65</v>
      </c>
      <c r="I61" s="32"/>
      <c r="J61" s="32"/>
      <c r="K61" s="31" t="s">
        <v>68</v>
      </c>
      <c r="L61" s="34" t="s">
        <v>81</v>
      </c>
    </row>
    <row r="62" spans="2:12" ht="16.5" thickBot="1">
      <c r="B62" s="94"/>
      <c r="C62" s="44" t="s">
        <v>87</v>
      </c>
      <c r="D62" s="58">
        <f t="shared" ref="D62:J62" si="5">SUM(D55:D61)</f>
        <v>2.33</v>
      </c>
      <c r="E62" s="58">
        <f t="shared" si="5"/>
        <v>6.379999999999999</v>
      </c>
      <c r="F62" s="58">
        <f t="shared" si="5"/>
        <v>1.08</v>
      </c>
      <c r="G62" s="58">
        <f t="shared" si="5"/>
        <v>5.016</v>
      </c>
      <c r="H62" s="58">
        <f t="shared" si="5"/>
        <v>6.9499999999999993</v>
      </c>
      <c r="I62" s="58">
        <f>SUM(I55:I61)</f>
        <v>0</v>
      </c>
      <c r="J62" s="58">
        <f t="shared" si="5"/>
        <v>0</v>
      </c>
      <c r="K62" s="59"/>
      <c r="L62" s="60"/>
    </row>
  </sheetData>
  <mergeCells count="23">
    <mergeCell ref="B2:L2"/>
    <mergeCell ref="B10:B12"/>
    <mergeCell ref="B16:B19"/>
    <mergeCell ref="K8:K9"/>
    <mergeCell ref="L8:L9"/>
    <mergeCell ref="L11:L12"/>
    <mergeCell ref="K11:K12"/>
    <mergeCell ref="B3:B4"/>
    <mergeCell ref="C3:C4"/>
    <mergeCell ref="K3:K4"/>
    <mergeCell ref="L3:L4"/>
    <mergeCell ref="E3:G3"/>
    <mergeCell ref="H3:J3"/>
    <mergeCell ref="K5:K6"/>
    <mergeCell ref="L5:L6"/>
    <mergeCell ref="B46:B54"/>
    <mergeCell ref="B55:B62"/>
    <mergeCell ref="B5:B6"/>
    <mergeCell ref="B7:B9"/>
    <mergeCell ref="B13:B15"/>
    <mergeCell ref="B20:B28"/>
    <mergeCell ref="B37:B45"/>
    <mergeCell ref="B29:B36"/>
  </mergeCells>
  <pageMargins left="0.70866141732283472" right="0.70866141732283472" top="0.74803149606299213" bottom="0.74803149606299213" header="0.31496062992125984" footer="0.31496062992125984"/>
  <pageSetup scale="45" orientation="portrait" r:id="rId1"/>
  <rowBreaks count="1" manualBreakCount="1">
    <brk id="28" max="16383" man="1"/>
  </rowBreaks>
  <ignoredErrors>
    <ignoredError sqref="I6 I9 I12 I15 I54 I6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23</v>
      </c>
      <c r="B5" t="e">
        <f>XLR_ERRNAME</f>
        <v>#NAME?</v>
      </c>
    </row>
    <row r="6" spans="1:19">
      <c r="A6" t="s">
        <v>24</v>
      </c>
      <c r="B6">
        <v>7379</v>
      </c>
      <c r="C6" s="25" t="s">
        <v>25</v>
      </c>
      <c r="D6">
        <v>4899</v>
      </c>
      <c r="E6" s="25" t="s">
        <v>26</v>
      </c>
      <c r="F6" s="25" t="s">
        <v>27</v>
      </c>
      <c r="G6" s="25" t="s">
        <v>28</v>
      </c>
      <c r="H6" s="25" t="s">
        <v>28</v>
      </c>
      <c r="I6" s="25" t="s">
        <v>28</v>
      </c>
      <c r="J6" s="25" t="s">
        <v>26</v>
      </c>
      <c r="K6" s="25" t="s">
        <v>29</v>
      </c>
      <c r="L6" s="25" t="s">
        <v>30</v>
      </c>
      <c r="M6" s="25" t="s">
        <v>28</v>
      </c>
      <c r="N6" s="25" t="s">
        <v>28</v>
      </c>
      <c r="O6">
        <v>246342</v>
      </c>
      <c r="P6" s="25" t="s">
        <v>31</v>
      </c>
      <c r="Q6">
        <v>0</v>
      </c>
      <c r="R6" s="25" t="s">
        <v>28</v>
      </c>
      <c r="S6" s="2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Спецификация к прил 1.2 </vt:lpstr>
      <vt:lpstr>График доставки к прил 1.2 </vt:lpstr>
      <vt:lpstr>Query1</vt:lpstr>
      <vt:lpstr>Query3</vt:lpstr>
      <vt:lpstr>'Спецификация к прил 1.2 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2015-01-21T11:43:51Z</cp:lastPrinted>
  <dcterms:created xsi:type="dcterms:W3CDTF">2013-12-19T08:11:42Z</dcterms:created>
  <dcterms:modified xsi:type="dcterms:W3CDTF">2015-02-03T10:14:46Z</dcterms:modified>
</cp:coreProperties>
</file>